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свеб\МЕНЮ для сайта по дням 2025\"/>
    </mc:Choice>
  </mc:AlternateContent>
  <bookViews>
    <workbookView xWindow="0" yWindow="0" windowWidth="23040" windowHeight="8688"/>
  </bookViews>
  <sheets>
    <sheet name="МЕНЮ РАСЧЕТ Ккал 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O16" i="1" l="1"/>
  <c r="N16" i="1"/>
  <c r="M16" i="1"/>
  <c r="L16" i="1"/>
  <c r="K16" i="1"/>
  <c r="G16" i="1"/>
  <c r="F16" i="1"/>
  <c r="E16" i="1"/>
  <c r="D16" i="1"/>
  <c r="C16" i="1"/>
  <c r="O17" i="1"/>
  <c r="N17" i="1"/>
  <c r="M17" i="1"/>
  <c r="L17" i="1"/>
  <c r="K17" i="1"/>
  <c r="G17" i="1"/>
  <c r="F17" i="1"/>
  <c r="E17" i="1"/>
  <c r="D17" i="1"/>
  <c r="C17" i="1"/>
  <c r="O15" i="1"/>
  <c r="N15" i="1"/>
  <c r="M15" i="1"/>
  <c r="L15" i="1"/>
  <c r="K15" i="1"/>
  <c r="G15" i="1"/>
  <c r="F15" i="1"/>
  <c r="E15" i="1"/>
  <c r="D15" i="1"/>
  <c r="C15" i="1"/>
  <c r="O14" i="1"/>
  <c r="N14" i="1"/>
  <c r="M14" i="1"/>
  <c r="L14" i="1"/>
  <c r="K14" i="1"/>
  <c r="G14" i="1"/>
  <c r="F14" i="1"/>
  <c r="E14" i="1"/>
  <c r="D14" i="1"/>
  <c r="C14" i="1"/>
  <c r="O13" i="1"/>
  <c r="N13" i="1"/>
  <c r="M13" i="1"/>
  <c r="L13" i="1"/>
  <c r="O10" i="1"/>
  <c r="O11" i="1" s="1"/>
  <c r="N10" i="1"/>
  <c r="M10" i="1"/>
  <c r="L10" i="1"/>
  <c r="K10" i="1"/>
  <c r="G13" i="1"/>
  <c r="F13" i="1"/>
  <c r="E13" i="1"/>
  <c r="D13" i="1"/>
  <c r="O4" i="1"/>
  <c r="N4" i="1"/>
  <c r="M4" i="1"/>
  <c r="L4" i="1"/>
  <c r="G4" i="1"/>
  <c r="F4" i="1"/>
  <c r="E4" i="1"/>
  <c r="D4" i="1"/>
  <c r="O20" i="1"/>
  <c r="N20" i="1"/>
  <c r="M20" i="1"/>
  <c r="L20" i="1"/>
  <c r="K20" i="1"/>
  <c r="O19" i="1"/>
  <c r="N19" i="1"/>
  <c r="M19" i="1"/>
  <c r="L19" i="1"/>
  <c r="K19" i="1"/>
  <c r="G20" i="1"/>
  <c r="F20" i="1"/>
  <c r="E20" i="1"/>
  <c r="D20" i="1"/>
  <c r="G19" i="1"/>
  <c r="F19" i="1"/>
  <c r="E19" i="1"/>
  <c r="D19" i="1"/>
  <c r="C19" i="1"/>
  <c r="O7" i="1"/>
  <c r="N7" i="1"/>
  <c r="M7" i="1"/>
  <c r="L7" i="1"/>
  <c r="K7" i="1"/>
  <c r="O6" i="1"/>
  <c r="N6" i="1"/>
  <c r="M6" i="1"/>
  <c r="L6" i="1"/>
  <c r="K6" i="1"/>
  <c r="G7" i="1"/>
  <c r="F7" i="1"/>
  <c r="E7" i="1"/>
  <c r="D7" i="1"/>
  <c r="C7" i="1"/>
  <c r="G6" i="1"/>
  <c r="F6" i="1"/>
  <c r="E6" i="1"/>
  <c r="D6" i="1"/>
  <c r="C6" i="1"/>
  <c r="O25" i="1"/>
  <c r="N25" i="1"/>
  <c r="M25" i="1"/>
  <c r="L25" i="1"/>
  <c r="K25" i="1"/>
  <c r="G25" i="1"/>
  <c r="F25" i="1"/>
  <c r="E25" i="1"/>
  <c r="D25" i="1"/>
  <c r="C25" i="1"/>
  <c r="O18" i="1"/>
  <c r="N18" i="1"/>
  <c r="M18" i="1"/>
  <c r="L18" i="1"/>
  <c r="K18" i="1"/>
  <c r="G18" i="1"/>
  <c r="F18" i="1"/>
  <c r="E18" i="1"/>
  <c r="D18" i="1"/>
  <c r="C18" i="1"/>
  <c r="O5" i="1"/>
  <c r="N5" i="1"/>
  <c r="M5" i="1"/>
  <c r="L5" i="1"/>
  <c r="K5" i="1"/>
  <c r="G5" i="1"/>
  <c r="F5" i="1"/>
  <c r="E5" i="1"/>
  <c r="D5" i="1"/>
  <c r="C5" i="1"/>
  <c r="O23" i="1"/>
  <c r="N23" i="1"/>
  <c r="M23" i="1"/>
  <c r="L23" i="1"/>
  <c r="K23" i="1"/>
  <c r="G23" i="1"/>
  <c r="F23" i="1"/>
  <c r="E23" i="1"/>
  <c r="D23" i="1"/>
  <c r="C23" i="1"/>
  <c r="O3" i="1"/>
  <c r="N3" i="1"/>
  <c r="M3" i="1"/>
  <c r="L3" i="1"/>
  <c r="K3" i="1"/>
  <c r="G3" i="1"/>
  <c r="F3" i="1"/>
  <c r="E3" i="1"/>
  <c r="D3" i="1"/>
  <c r="C3" i="1"/>
  <c r="C26" i="1" l="1"/>
  <c r="O8" i="1"/>
  <c r="O26" i="1"/>
  <c r="O21" i="1"/>
  <c r="K26" i="1"/>
  <c r="O27" i="1" l="1"/>
  <c r="C8" i="1" l="1"/>
  <c r="D8" i="1"/>
  <c r="E8" i="1"/>
  <c r="F8" i="1"/>
  <c r="G8" i="1"/>
  <c r="H8" i="1"/>
  <c r="K8" i="1"/>
  <c r="L8" i="1"/>
  <c r="M8" i="1"/>
  <c r="N8" i="1"/>
  <c r="P8" i="1"/>
  <c r="C11" i="1"/>
  <c r="D11" i="1"/>
  <c r="E11" i="1"/>
  <c r="F11" i="1"/>
  <c r="G11" i="1"/>
  <c r="H11" i="1"/>
  <c r="K11" i="1"/>
  <c r="L11" i="1"/>
  <c r="M11" i="1"/>
  <c r="N11" i="1"/>
  <c r="P11" i="1"/>
  <c r="C21" i="1"/>
  <c r="D21" i="1"/>
  <c r="E21" i="1"/>
  <c r="F21" i="1"/>
  <c r="G21" i="1"/>
  <c r="H21" i="1"/>
  <c r="K21" i="1"/>
  <c r="L21" i="1"/>
  <c r="M21" i="1"/>
  <c r="N21" i="1"/>
  <c r="P21" i="1"/>
  <c r="D26" i="1"/>
  <c r="E26" i="1"/>
  <c r="F26" i="1"/>
  <c r="G26" i="1"/>
  <c r="H26" i="1"/>
  <c r="L26" i="1"/>
  <c r="M26" i="1"/>
  <c r="N26" i="1"/>
  <c r="P26" i="1"/>
  <c r="H27" i="1" l="1"/>
  <c r="P27" i="1"/>
  <c r="K27" i="1"/>
  <c r="G27" i="1"/>
  <c r="M27" i="1"/>
  <c r="C27" i="1"/>
  <c r="N27" i="1"/>
  <c r="L27" i="1"/>
  <c r="E27" i="1"/>
  <c r="F27" i="1"/>
  <c r="D27" i="1"/>
</calcChain>
</file>

<file path=xl/sharedStrings.xml><?xml version="1.0" encoding="utf-8"?>
<sst xmlns="http://schemas.openxmlformats.org/spreadsheetml/2006/main" count="84" uniqueCount="50">
  <si>
    <t>ВСЕГО</t>
  </si>
  <si>
    <t>ИТОГО</t>
  </si>
  <si>
    <t>Полдник</t>
  </si>
  <si>
    <t>Хлеб ржано-пшеничный</t>
  </si>
  <si>
    <t>14.2-20</t>
  </si>
  <si>
    <t>Хлеб пшеничный</t>
  </si>
  <si>
    <t>14.1-30</t>
  </si>
  <si>
    <t>14.1-20</t>
  </si>
  <si>
    <t>Обед</t>
  </si>
  <si>
    <t>1.1-100</t>
  </si>
  <si>
    <t>Второй завтрак</t>
  </si>
  <si>
    <t>14.2-10</t>
  </si>
  <si>
    <t>14.1-25</t>
  </si>
  <si>
    <t xml:space="preserve"> Завтрак</t>
  </si>
  <si>
    <t>Кофейный напиток с молоком</t>
  </si>
  <si>
    <t>5.4-180</t>
  </si>
  <si>
    <t>5.4-150</t>
  </si>
  <si>
    <t>Омлет натуральный</t>
  </si>
  <si>
    <t>8.1-150</t>
  </si>
  <si>
    <t>8.1-130</t>
  </si>
  <si>
    <t>Сок фруктовый</t>
  </si>
  <si>
    <t>5.6-150</t>
  </si>
  <si>
    <t>Чай с сахаром</t>
  </si>
  <si>
    <t>5.1-180</t>
  </si>
  <si>
    <t>5.1-150</t>
  </si>
  <si>
    <t xml:space="preserve">Соус красный основной </t>
  </si>
  <si>
    <t>11.1-30</t>
  </si>
  <si>
    <t>11.1-25</t>
  </si>
  <si>
    <t>Борщ с капустой и картофелем</t>
  </si>
  <si>
    <t>10.2-200</t>
  </si>
  <si>
    <t>10.2-180</t>
  </si>
  <si>
    <t>Каша гречневая рассыпчатая</t>
  </si>
  <si>
    <t>13.6-150</t>
  </si>
  <si>
    <t>13.6-110</t>
  </si>
  <si>
    <t>Шницель мясной</t>
  </si>
  <si>
    <t>12.3-60</t>
  </si>
  <si>
    <t>Горошек зеленый консервированный отварной</t>
  </si>
  <si>
    <t>3.8-50</t>
  </si>
  <si>
    <t>14.2-15</t>
  </si>
  <si>
    <t>Фрукты свежие (мандарин)</t>
  </si>
  <si>
    <t>Салат из моркови</t>
  </si>
  <si>
    <t>Сырники из творога с молоком сгущенным</t>
  </si>
  <si>
    <t>3.8-40</t>
  </si>
  <si>
    <t>3.5-40</t>
  </si>
  <si>
    <t>9.5-110</t>
  </si>
  <si>
    <t>9.5-125</t>
  </si>
  <si>
    <t>3.5-50</t>
  </si>
  <si>
    <t>12.3-70</t>
  </si>
  <si>
    <t xml:space="preserve">День 3, группы дошкольного возраста от 3 до 7 лет </t>
  </si>
  <si>
    <t>День 3, группы раннего возраста от 1 года  до 3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</si>
</sst>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1"/>
      <name val="Liberation Serif;Times New Roma"/>
      <family val="1"/>
      <charset val="204"/>
    </font>
    <font>
      <sz val="11"/>
      <color indexed="9"/>
      <name val="Calibri"/>
      <family val="2"/>
      <charset val="204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4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center" vertical="center" wrapText="1"/>
    </xf>
    <xf numFmtId="0" fontId="2" fillId="0" borderId="0" xfId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vertical="center" wrapText="1"/>
    </xf>
    <xf numFmtId="164" fontId="5" fillId="0" borderId="17" xfId="1" applyNumberFormat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164" fontId="9" fillId="0" borderId="28" xfId="0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vertical="center" wrapText="1"/>
    </xf>
    <xf numFmtId="0" fontId="5" fillId="0" borderId="35" xfId="1" applyFont="1" applyFill="1" applyBorder="1" applyAlignment="1">
      <alignment vertical="center" wrapText="1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37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vertical="center" wrapText="1"/>
    </xf>
    <xf numFmtId="0" fontId="5" fillId="0" borderId="38" xfId="1" applyFont="1" applyFill="1" applyBorder="1" applyAlignment="1">
      <alignment vertical="center" wrapText="1"/>
    </xf>
    <xf numFmtId="164" fontId="5" fillId="0" borderId="39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vertical="center" wrapText="1"/>
    </xf>
    <xf numFmtId="0" fontId="3" fillId="0" borderId="40" xfId="1" applyFont="1" applyFill="1" applyBorder="1" applyAlignment="1">
      <alignment vertical="center" wrapText="1"/>
    </xf>
    <xf numFmtId="164" fontId="5" fillId="0" borderId="41" xfId="1" applyNumberFormat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164" fontId="3" fillId="0" borderId="43" xfId="1" applyNumberFormat="1" applyFont="1" applyFill="1" applyBorder="1" applyAlignment="1">
      <alignment horizontal="center" vertical="center" wrapText="1"/>
    </xf>
    <xf numFmtId="164" fontId="3" fillId="0" borderId="44" xfId="1" applyNumberFormat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vertical="center" wrapText="1"/>
    </xf>
    <xf numFmtId="164" fontId="5" fillId="0" borderId="46" xfId="1" applyNumberFormat="1" applyFont="1" applyFill="1" applyBorder="1" applyAlignment="1">
      <alignment horizontal="center" vertical="center" wrapText="1"/>
    </xf>
    <xf numFmtId="164" fontId="5" fillId="0" borderId="47" xfId="1" applyNumberFormat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164" fontId="3" fillId="0" borderId="49" xfId="1" applyNumberFormat="1" applyFont="1" applyFill="1" applyBorder="1" applyAlignment="1">
      <alignment horizontal="center" vertical="center" wrapText="1"/>
    </xf>
    <xf numFmtId="0" fontId="3" fillId="0" borderId="50" xfId="1" applyFont="1" applyFill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left" vertical="center" wrapText="1"/>
    </xf>
    <xf numFmtId="164" fontId="3" fillId="0" borderId="51" xfId="1" applyNumberFormat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vertical="center" wrapText="1"/>
    </xf>
    <xf numFmtId="0" fontId="3" fillId="0" borderId="52" xfId="1" applyFont="1" applyFill="1" applyBorder="1" applyAlignment="1">
      <alignment horizontal="center" vertical="center" wrapText="1"/>
    </xf>
    <xf numFmtId="164" fontId="5" fillId="0" borderId="53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64" fontId="3" fillId="0" borderId="55" xfId="1" applyNumberFormat="1" applyFont="1" applyFill="1" applyBorder="1" applyAlignment="1">
      <alignment horizontal="center" vertical="center" wrapText="1"/>
    </xf>
    <xf numFmtId="164" fontId="3" fillId="0" borderId="50" xfId="1" applyNumberFormat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vertical="center" wrapText="1"/>
    </xf>
    <xf numFmtId="49" fontId="3" fillId="0" borderId="56" xfId="1" applyNumberFormat="1" applyFont="1" applyFill="1" applyBorder="1" applyAlignment="1">
      <alignment horizontal="center" vertical="center" wrapText="1"/>
    </xf>
    <xf numFmtId="49" fontId="4" fillId="0" borderId="67" xfId="1" applyNumberFormat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13" borderId="63" xfId="1" applyFont="1" applyFill="1" applyBorder="1" applyAlignment="1">
      <alignment horizontal="center" vertical="center" wrapText="1"/>
    </xf>
    <xf numFmtId="0" fontId="4" fillId="13" borderId="62" xfId="1" applyFont="1" applyFill="1" applyBorder="1" applyAlignment="1">
      <alignment horizontal="center" vertical="center" wrapText="1"/>
    </xf>
    <xf numFmtId="0" fontId="4" fillId="13" borderId="61" xfId="1" applyFont="1" applyFill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13" borderId="66" xfId="1" applyFont="1" applyFill="1" applyBorder="1" applyAlignment="1">
      <alignment horizontal="center" vertical="center" wrapText="1"/>
    </xf>
    <xf numFmtId="0" fontId="4" fillId="13" borderId="65" xfId="1" applyFont="1" applyFill="1" applyBorder="1" applyAlignment="1">
      <alignment horizontal="center" vertical="center" wrapText="1"/>
    </xf>
    <xf numFmtId="0" fontId="4" fillId="13" borderId="64" xfId="1" applyFont="1" applyFill="1" applyBorder="1" applyAlignment="1">
      <alignment horizontal="center" vertical="center" wrapText="1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Excel Built-in Normal" xfId="20"/>
    <cellStyle name="Обычный" xfId="0" builtinId="0"/>
    <cellStyle name="Обычный 2" xfId="1"/>
    <cellStyle name="Обычный 2 2" xfId="21"/>
    <cellStyle name="Обычный 2 3" xfId="22"/>
    <cellStyle name="Обычный 2 3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3B5~1/AppData/Local/Temp/Rar$DIa0.094/&#1050;&#1040;&#1056;&#1058;&#1067;%20&#1055;&#1044;%20&#1051;&#1045;&#1058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метки"/>
      <sheetName val="ЯЙЦО, ТВОРОГ, ЗАПЕКАНКИ"/>
      <sheetName val="КАШИ, СУПЫ МОЛ"/>
      <sheetName val="СУПЫ"/>
      <sheetName val="МЯСО, РЫБА"/>
      <sheetName val="ГАРНИРЫ"/>
      <sheetName val="НАПИТКИ"/>
      <sheetName val="ФРУКТЫ, ОВОЩИ"/>
      <sheetName val="ГАСТРОНОМИЯ, ВЫПЕЧКА"/>
      <sheetName val="СОУСА"/>
      <sheetName val="Лист3"/>
    </sheetNames>
    <sheetDataSet>
      <sheetData sheetId="0"/>
      <sheetData sheetId="1">
        <row r="14">
          <cell r="E14">
            <v>130</v>
          </cell>
          <cell r="P14">
            <v>150</v>
          </cell>
        </row>
        <row r="32">
          <cell r="A32">
            <v>11.6</v>
          </cell>
          <cell r="C32">
            <v>16.600000000000001</v>
          </cell>
          <cell r="E32">
            <v>2.2999999999999998</v>
          </cell>
          <cell r="G32">
            <v>205.6</v>
          </cell>
          <cell r="L32">
            <v>13.4</v>
          </cell>
          <cell r="N32">
            <v>19.100000000000001</v>
          </cell>
          <cell r="P32">
            <v>2.7</v>
          </cell>
          <cell r="R32">
            <v>237.2</v>
          </cell>
        </row>
        <row r="230">
          <cell r="E230" t="str">
            <v>90/20</v>
          </cell>
          <cell r="P230" t="str">
            <v>100/25</v>
          </cell>
        </row>
        <row r="249">
          <cell r="A249">
            <v>16</v>
          </cell>
          <cell r="C249">
            <v>4.8</v>
          </cell>
          <cell r="E249">
            <v>32.5</v>
          </cell>
          <cell r="G249">
            <v>236.3</v>
          </cell>
          <cell r="L249">
            <v>18</v>
          </cell>
          <cell r="N249">
            <v>5.5</v>
          </cell>
          <cell r="P249">
            <v>37.700000000000003</v>
          </cell>
          <cell r="R249">
            <v>271.39999999999998</v>
          </cell>
        </row>
      </sheetData>
      <sheetData sheetId="2">
        <row r="57">
          <cell r="P57">
            <v>200</v>
          </cell>
        </row>
      </sheetData>
      <sheetData sheetId="3">
        <row r="14">
          <cell r="E14">
            <v>180</v>
          </cell>
        </row>
        <row r="54">
          <cell r="E54">
            <v>180</v>
          </cell>
          <cell r="P54">
            <v>200</v>
          </cell>
        </row>
        <row r="72">
          <cell r="A72">
            <v>1.3</v>
          </cell>
          <cell r="C72">
            <v>2.8</v>
          </cell>
          <cell r="E72">
            <v>5.6</v>
          </cell>
          <cell r="G72">
            <v>53.1</v>
          </cell>
          <cell r="L72">
            <v>1.4</v>
          </cell>
          <cell r="N72">
            <v>3.1</v>
          </cell>
          <cell r="P72">
            <v>6.2</v>
          </cell>
          <cell r="R72">
            <v>59</v>
          </cell>
        </row>
      </sheetData>
      <sheetData sheetId="4">
        <row r="14">
          <cell r="E14">
            <v>60</v>
          </cell>
        </row>
        <row r="100">
          <cell r="E100">
            <v>60</v>
          </cell>
          <cell r="P100">
            <v>70</v>
          </cell>
        </row>
        <row r="118">
          <cell r="A118">
            <v>8.9</v>
          </cell>
          <cell r="C118">
            <v>7.4</v>
          </cell>
          <cell r="E118">
            <v>11.7</v>
          </cell>
          <cell r="G118">
            <v>149.1</v>
          </cell>
          <cell r="L118">
            <v>10.4</v>
          </cell>
          <cell r="N118">
            <v>8.6</v>
          </cell>
          <cell r="P118">
            <v>13.7</v>
          </cell>
          <cell r="R118">
            <v>174</v>
          </cell>
        </row>
      </sheetData>
      <sheetData sheetId="5">
        <row r="57">
          <cell r="E57">
            <v>110</v>
          </cell>
        </row>
        <row r="232">
          <cell r="E232">
            <v>110</v>
          </cell>
          <cell r="P232">
            <v>150</v>
          </cell>
        </row>
        <row r="250">
          <cell r="A250">
            <v>1.4</v>
          </cell>
          <cell r="C250">
            <v>5.0999999999999996</v>
          </cell>
          <cell r="E250">
            <v>28.2</v>
          </cell>
          <cell r="G250">
            <v>164.9</v>
          </cell>
          <cell r="L250">
            <v>1.9</v>
          </cell>
          <cell r="N250">
            <v>6.9</v>
          </cell>
          <cell r="P250">
            <v>38.5</v>
          </cell>
          <cell r="R250">
            <v>224.8</v>
          </cell>
        </row>
      </sheetData>
      <sheetData sheetId="6">
        <row r="14">
          <cell r="E14">
            <v>150</v>
          </cell>
          <cell r="P14">
            <v>180</v>
          </cell>
        </row>
        <row r="29">
          <cell r="A29">
            <v>0.1</v>
          </cell>
          <cell r="C29">
            <v>0</v>
          </cell>
          <cell r="E29">
            <v>11.6</v>
          </cell>
          <cell r="G29">
            <v>46.7</v>
          </cell>
          <cell r="L29">
            <v>0.1</v>
          </cell>
          <cell r="N29">
            <v>0</v>
          </cell>
          <cell r="P29">
            <v>13.9</v>
          </cell>
          <cell r="R29">
            <v>56</v>
          </cell>
        </row>
        <row r="137">
          <cell r="E137">
            <v>150</v>
          </cell>
          <cell r="P137">
            <v>180</v>
          </cell>
        </row>
        <row r="155">
          <cell r="A155">
            <v>2.1</v>
          </cell>
          <cell r="C155">
            <v>0.03</v>
          </cell>
          <cell r="E155">
            <v>14.9</v>
          </cell>
          <cell r="G155">
            <v>67.900000000000006</v>
          </cell>
          <cell r="L155">
            <v>2.5</v>
          </cell>
          <cell r="N155">
            <v>3.5999999999999997E-2</v>
          </cell>
          <cell r="P155">
            <v>17.899999999999999</v>
          </cell>
          <cell r="R155">
            <v>81.5</v>
          </cell>
        </row>
        <row r="225">
          <cell r="E225">
            <v>150</v>
          </cell>
        </row>
        <row r="243">
          <cell r="A243">
            <v>1.5</v>
          </cell>
          <cell r="C243">
            <v>0.2</v>
          </cell>
          <cell r="E243">
            <v>2.8</v>
          </cell>
          <cell r="G243">
            <v>18.7</v>
          </cell>
        </row>
      </sheetData>
      <sheetData sheetId="7">
        <row r="14">
          <cell r="E14">
            <v>100</v>
          </cell>
        </row>
        <row r="32">
          <cell r="A32">
            <v>0.8</v>
          </cell>
          <cell r="C32">
            <v>0.2</v>
          </cell>
          <cell r="E32">
            <v>7.5</v>
          </cell>
          <cell r="G32">
            <v>38.1</v>
          </cell>
        </row>
        <row r="329">
          <cell r="A329">
            <v>0.4</v>
          </cell>
          <cell r="C329">
            <v>3.6</v>
          </cell>
          <cell r="E329">
            <v>3.6</v>
          </cell>
          <cell r="G329">
            <v>49</v>
          </cell>
          <cell r="W329">
            <v>0.5</v>
          </cell>
          <cell r="Y329">
            <v>4.5</v>
          </cell>
          <cell r="AA329">
            <v>4.5</v>
          </cell>
          <cell r="AC329">
            <v>61.3</v>
          </cell>
        </row>
        <row r="455">
          <cell r="A455">
            <v>1.1000000000000001</v>
          </cell>
          <cell r="C455">
            <v>1.7</v>
          </cell>
          <cell r="E455">
            <v>2.2000000000000002</v>
          </cell>
          <cell r="G455">
            <v>28.4</v>
          </cell>
          <cell r="W455">
            <v>1.4</v>
          </cell>
          <cell r="Y455">
            <v>2.1</v>
          </cell>
          <cell r="AA455">
            <v>2.8</v>
          </cell>
          <cell r="AC455">
            <v>35.5</v>
          </cell>
        </row>
      </sheetData>
      <sheetData sheetId="8">
        <row r="11">
          <cell r="AA11" t="str">
            <v>Хлеб пшеничный</v>
          </cell>
        </row>
        <row r="14">
          <cell r="AA14">
            <v>20</v>
          </cell>
          <cell r="AL14">
            <v>30</v>
          </cell>
          <cell r="AW14">
            <v>25</v>
          </cell>
        </row>
        <row r="32">
          <cell r="W32">
            <v>1.6</v>
          </cell>
          <cell r="Y32">
            <v>0.2</v>
          </cell>
          <cell r="AA32">
            <v>10.199999999999999</v>
          </cell>
          <cell r="AC32">
            <v>49</v>
          </cell>
          <cell r="AH32">
            <v>2.4</v>
          </cell>
          <cell r="AJ32">
            <v>0.3</v>
          </cell>
          <cell r="AL32">
            <v>15.3</v>
          </cell>
          <cell r="AN32">
            <v>73.5</v>
          </cell>
          <cell r="AS32">
            <v>2</v>
          </cell>
          <cell r="AU32">
            <v>0.3</v>
          </cell>
          <cell r="AW32">
            <v>12.8</v>
          </cell>
          <cell r="AY32">
            <v>61.3</v>
          </cell>
        </row>
        <row r="57">
          <cell r="E57">
            <v>10</v>
          </cell>
          <cell r="AA57">
            <v>20</v>
          </cell>
        </row>
        <row r="75">
          <cell r="A75">
            <v>0.5</v>
          </cell>
          <cell r="C75">
            <v>0.1</v>
          </cell>
          <cell r="E75">
            <v>4.9000000000000004</v>
          </cell>
          <cell r="G75">
            <v>21.4</v>
          </cell>
          <cell r="L75">
            <v>0.8</v>
          </cell>
          <cell r="N75">
            <v>0.2</v>
          </cell>
          <cell r="P75">
            <v>7.4</v>
          </cell>
          <cell r="R75">
            <v>32.1</v>
          </cell>
          <cell r="W75">
            <v>1</v>
          </cell>
          <cell r="Y75">
            <v>0.2</v>
          </cell>
          <cell r="AA75">
            <v>9.8000000000000007</v>
          </cell>
          <cell r="AC75">
            <v>42.8</v>
          </cell>
        </row>
      </sheetData>
      <sheetData sheetId="9">
        <row r="14">
          <cell r="E14">
            <v>25</v>
          </cell>
          <cell r="P14">
            <v>30</v>
          </cell>
        </row>
        <row r="33">
          <cell r="A33">
            <v>0.3</v>
          </cell>
          <cell r="C33">
            <v>0.6</v>
          </cell>
          <cell r="E33">
            <v>2.4</v>
          </cell>
          <cell r="G33">
            <v>16.600000000000001</v>
          </cell>
          <cell r="L33">
            <v>0.36</v>
          </cell>
          <cell r="N33">
            <v>0.72</v>
          </cell>
          <cell r="P33">
            <v>2.88</v>
          </cell>
          <cell r="R33">
            <v>19.920000000000002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7"/>
  <sheetViews>
    <sheetView tabSelected="1" view="pageLayout" zoomScale="90" zoomScaleSheetLayoutView="85" zoomScalePageLayoutView="90" workbookViewId="0">
      <selection activeCell="A9" sqref="A9:H9"/>
    </sheetView>
  </sheetViews>
  <sheetFormatPr defaultColWidth="9.109375" defaultRowHeight="14.4"/>
  <cols>
    <col min="1" max="1" width="9" style="2" customWidth="1"/>
    <col min="2" max="2" width="56.44140625" style="2" customWidth="1"/>
    <col min="3" max="3" width="8.44140625" style="3" customWidth="1"/>
    <col min="4" max="5" width="7.33203125" style="2" customWidth="1"/>
    <col min="6" max="6" width="7" style="2" customWidth="1"/>
    <col min="7" max="7" width="11" style="2" customWidth="1"/>
    <col min="8" max="8" width="9.6640625" style="2" customWidth="1"/>
    <col min="9" max="9" width="9" style="2" customWidth="1"/>
    <col min="10" max="10" width="56.44140625" style="2" customWidth="1"/>
    <col min="11" max="11" width="8.44140625" style="3" customWidth="1"/>
    <col min="12" max="14" width="7.33203125" style="2" customWidth="1"/>
    <col min="15" max="15" width="10.88671875" style="2" customWidth="1"/>
    <col min="16" max="16" width="9.88671875" style="2" customWidth="1"/>
    <col min="17" max="16384" width="9.109375" style="1"/>
  </cols>
  <sheetData>
    <row r="1" spans="1:16" s="4" customFormat="1" ht="15" customHeight="1" thickBot="1">
      <c r="A1" s="112" t="s">
        <v>49</v>
      </c>
      <c r="B1" s="113"/>
      <c r="C1" s="113"/>
      <c r="D1" s="113"/>
      <c r="E1" s="113"/>
      <c r="F1" s="113"/>
      <c r="G1" s="113"/>
      <c r="H1" s="114"/>
      <c r="I1" s="100" t="s">
        <v>48</v>
      </c>
      <c r="J1" s="101"/>
      <c r="K1" s="101"/>
      <c r="L1" s="101"/>
      <c r="M1" s="101"/>
      <c r="N1" s="101"/>
      <c r="O1" s="101"/>
      <c r="P1" s="102"/>
    </row>
    <row r="2" spans="1:16" s="4" customFormat="1" ht="15" customHeight="1" thickBot="1">
      <c r="A2" s="103" t="s">
        <v>13</v>
      </c>
      <c r="B2" s="104"/>
      <c r="C2" s="104"/>
      <c r="D2" s="104"/>
      <c r="E2" s="104"/>
      <c r="F2" s="104"/>
      <c r="G2" s="104"/>
      <c r="H2" s="105"/>
      <c r="I2" s="106" t="s">
        <v>13</v>
      </c>
      <c r="J2" s="107"/>
      <c r="K2" s="107"/>
      <c r="L2" s="107"/>
      <c r="M2" s="107"/>
      <c r="N2" s="107"/>
      <c r="O2" s="107"/>
      <c r="P2" s="108"/>
    </row>
    <row r="3" spans="1:16" s="4" customFormat="1" ht="15.9" customHeight="1">
      <c r="A3" s="17" t="s">
        <v>19</v>
      </c>
      <c r="B3" s="16" t="s">
        <v>17</v>
      </c>
      <c r="C3" s="7">
        <f>'[1]ЯЙЦО, ТВОРОГ, ЗАПЕКАНКИ'!$E$14</f>
        <v>130</v>
      </c>
      <c r="D3" s="15">
        <f>'[1]ЯЙЦО, ТВОРОГ, ЗАПЕКАНКИ'!$A$32</f>
        <v>11.6</v>
      </c>
      <c r="E3" s="15">
        <f>'[1]ЯЙЦО, ТВОРОГ, ЗАПЕКАНКИ'!$C$32</f>
        <v>16.600000000000001</v>
      </c>
      <c r="F3" s="15">
        <f>'[1]ЯЙЦО, ТВОРОГ, ЗАПЕКАНКИ'!$E$32</f>
        <v>2.2999999999999998</v>
      </c>
      <c r="G3" s="15">
        <f>'[1]ЯЙЦО, ТВОРОГ, ЗАПЕКАНКИ'!$G$32</f>
        <v>205.6</v>
      </c>
      <c r="H3" s="46">
        <v>0.3</v>
      </c>
      <c r="I3" s="95" t="s">
        <v>18</v>
      </c>
      <c r="J3" s="94" t="s">
        <v>17</v>
      </c>
      <c r="K3" s="82">
        <f>'[1]ЯЙЦО, ТВОРОГ, ЗАПЕКАНКИ'!$P$14</f>
        <v>150</v>
      </c>
      <c r="L3" s="93">
        <f>'[1]ЯЙЦО, ТВОРОГ, ЗАПЕКАНКИ'!$L$32</f>
        <v>13.4</v>
      </c>
      <c r="M3" s="93">
        <f>'[1]ЯЙЦО, ТВОРОГ, ЗАПЕКАНКИ'!$N$32</f>
        <v>19.100000000000001</v>
      </c>
      <c r="N3" s="93">
        <f>'[1]ЯЙЦО, ТВОРОГ, ЗАПЕКАНКИ'!$P$32</f>
        <v>2.7</v>
      </c>
      <c r="O3" s="93">
        <f>'[1]ЯЙЦО, ТВОРОГ, ЗАПЕКАНКИ'!$R$32</f>
        <v>237.2</v>
      </c>
      <c r="P3" s="92">
        <v>0.4</v>
      </c>
    </row>
    <row r="4" spans="1:16" s="4" customFormat="1" ht="15.9" customHeight="1">
      <c r="A4" s="17" t="s">
        <v>42</v>
      </c>
      <c r="B4" s="16" t="s">
        <v>36</v>
      </c>
      <c r="C4" s="7">
        <v>40</v>
      </c>
      <c r="D4" s="15">
        <f>'[1]ФРУКТЫ, ОВОЩИ'!$A$455</f>
        <v>1.1000000000000001</v>
      </c>
      <c r="E4" s="15">
        <f>'[1]ФРУКТЫ, ОВОЩИ'!$C$455</f>
        <v>1.7</v>
      </c>
      <c r="F4" s="15">
        <f>'[1]ФРУКТЫ, ОВОЩИ'!$E$455</f>
        <v>2.2000000000000002</v>
      </c>
      <c r="G4" s="15">
        <f>'[1]ФРУКТЫ, ОВОЩИ'!$G$455</f>
        <v>28.4</v>
      </c>
      <c r="H4" s="46">
        <v>1.7</v>
      </c>
      <c r="I4" s="17" t="s">
        <v>37</v>
      </c>
      <c r="J4" s="16" t="s">
        <v>36</v>
      </c>
      <c r="K4" s="7">
        <v>50</v>
      </c>
      <c r="L4" s="15">
        <f>'[1]ФРУКТЫ, ОВОЩИ'!$W$455</f>
        <v>1.4</v>
      </c>
      <c r="M4" s="15">
        <f>'[1]ФРУКТЫ, ОВОЩИ'!$Y$455</f>
        <v>2.1</v>
      </c>
      <c r="N4" s="15">
        <f>'[1]ФРУКТЫ, ОВОЩИ'!$AA$455</f>
        <v>2.8</v>
      </c>
      <c r="O4" s="15">
        <f>'[1]ФРУКТЫ, ОВОЩИ'!$AC$455</f>
        <v>35.5</v>
      </c>
      <c r="P4" s="46">
        <v>2.1</v>
      </c>
    </row>
    <row r="5" spans="1:16" s="4" customFormat="1" ht="15.9" customHeight="1">
      <c r="A5" s="14" t="s">
        <v>24</v>
      </c>
      <c r="B5" s="16" t="s">
        <v>22</v>
      </c>
      <c r="C5" s="7">
        <f>[1]НАПИТКИ!$E$14</f>
        <v>150</v>
      </c>
      <c r="D5" s="15">
        <f>[1]НАПИТКИ!$A$29</f>
        <v>0.1</v>
      </c>
      <c r="E5" s="15">
        <f>[1]НАПИТКИ!$C$29</f>
        <v>0</v>
      </c>
      <c r="F5" s="15">
        <f>[1]НАПИТКИ!$E$29</f>
        <v>11.6</v>
      </c>
      <c r="G5" s="15">
        <f>[1]НАПИТКИ!$G$29</f>
        <v>46.7</v>
      </c>
      <c r="H5" s="46">
        <v>0</v>
      </c>
      <c r="I5" s="14" t="s">
        <v>23</v>
      </c>
      <c r="J5" s="16" t="s">
        <v>22</v>
      </c>
      <c r="K5" s="7">
        <f>[1]НАПИТКИ!$P$14</f>
        <v>180</v>
      </c>
      <c r="L5" s="15">
        <f>[1]НАПИТКИ!$L$29</f>
        <v>0.1</v>
      </c>
      <c r="M5" s="15">
        <f>[1]НАПИТКИ!$N$29</f>
        <v>0</v>
      </c>
      <c r="N5" s="15">
        <f>[1]НАПИТКИ!$P$29</f>
        <v>13.9</v>
      </c>
      <c r="O5" s="15">
        <f>[1]НАПИТКИ!$R$29</f>
        <v>56</v>
      </c>
      <c r="P5" s="46">
        <v>0</v>
      </c>
    </row>
    <row r="6" spans="1:16" s="4" customFormat="1" ht="16.5" customHeight="1">
      <c r="A6" s="14" t="s">
        <v>7</v>
      </c>
      <c r="B6" s="13" t="s">
        <v>5</v>
      </c>
      <c r="C6" s="12">
        <f>'[1]ГАСТРОНОМИЯ, ВЫПЕЧКА'!$AA$14</f>
        <v>20</v>
      </c>
      <c r="D6" s="11">
        <f>'[1]ГАСТРОНОМИЯ, ВЫПЕЧКА'!$W$32</f>
        <v>1.6</v>
      </c>
      <c r="E6" s="11">
        <f>'[1]ГАСТРОНОМИЯ, ВЫПЕЧКА'!$Y$32</f>
        <v>0.2</v>
      </c>
      <c r="F6" s="11">
        <f>'[1]ГАСТРОНОМИЯ, ВЫПЕЧКА'!$AA$32</f>
        <v>10.199999999999999</v>
      </c>
      <c r="G6" s="11">
        <f>'[1]ГАСТРОНОМИЯ, ВЫПЕЧКА'!$AC$32</f>
        <v>49</v>
      </c>
      <c r="H6" s="10">
        <v>0</v>
      </c>
      <c r="I6" s="14" t="s">
        <v>12</v>
      </c>
      <c r="J6" s="13" t="s">
        <v>5</v>
      </c>
      <c r="K6" s="12">
        <f>'[1]ГАСТРОНОМИЯ, ВЫПЕЧКА'!$AW$14</f>
        <v>25</v>
      </c>
      <c r="L6" s="11">
        <f>'[1]ГАСТРОНОМИЯ, ВЫПЕЧКА'!$AS$32</f>
        <v>2</v>
      </c>
      <c r="M6" s="11">
        <f>'[1]ГАСТРОНОМИЯ, ВЫПЕЧКА'!$AU$32</f>
        <v>0.3</v>
      </c>
      <c r="N6" s="11">
        <f>'[1]ГАСТРОНОМИЯ, ВЫПЕЧКА'!$AW$32</f>
        <v>12.8</v>
      </c>
      <c r="O6" s="11">
        <f>'[1]ГАСТРОНОМИЯ, ВЫПЕЧКА'!$AY$32</f>
        <v>61.3</v>
      </c>
      <c r="P6" s="10">
        <v>0</v>
      </c>
    </row>
    <row r="7" spans="1:16" s="4" customFormat="1" ht="16.5" customHeight="1">
      <c r="A7" s="9" t="s">
        <v>11</v>
      </c>
      <c r="B7" s="8" t="s">
        <v>3</v>
      </c>
      <c r="C7" s="7">
        <f>'[1]ГАСТРОНОМИЯ, ВЫПЕЧКА'!$E$57</f>
        <v>10</v>
      </c>
      <c r="D7" s="15">
        <f>'[1]ГАСТРОНОМИЯ, ВЫПЕЧКА'!$A$75</f>
        <v>0.5</v>
      </c>
      <c r="E7" s="15">
        <f>'[1]ГАСТРОНОМИЯ, ВЫПЕЧКА'!$C$75</f>
        <v>0.1</v>
      </c>
      <c r="F7" s="15">
        <f>'[1]ГАСТРОНОМИЯ, ВЫПЕЧКА'!$E$75</f>
        <v>4.9000000000000004</v>
      </c>
      <c r="G7" s="15">
        <f>'[1]ГАСТРОНОМИЯ, ВЫПЕЧКА'!$G$75</f>
        <v>21.4</v>
      </c>
      <c r="H7" s="27">
        <v>0</v>
      </c>
      <c r="I7" s="9" t="s">
        <v>4</v>
      </c>
      <c r="J7" s="8" t="s">
        <v>3</v>
      </c>
      <c r="K7" s="7">
        <f>'[1]ГАСТРОНОМИЯ, ВЫПЕЧКА'!$AA$57</f>
        <v>20</v>
      </c>
      <c r="L7" s="24">
        <f>'[1]ГАСТРОНОМИЯ, ВЫПЕЧКА'!$W$75</f>
        <v>1</v>
      </c>
      <c r="M7" s="24">
        <f>'[1]ГАСТРОНОМИЯ, ВЫПЕЧКА'!$Y$75</f>
        <v>0.2</v>
      </c>
      <c r="N7" s="24">
        <f>'[1]ГАСТРОНОМИЯ, ВЫПЕЧКА'!$AA$75</f>
        <v>9.8000000000000007</v>
      </c>
      <c r="O7" s="24">
        <f>'[1]ГАСТРОНОМИЯ, ВЫПЕЧКА'!$AC$75</f>
        <v>42.8</v>
      </c>
      <c r="P7" s="23">
        <v>0</v>
      </c>
    </row>
    <row r="8" spans="1:16" s="4" customFormat="1">
      <c r="A8" s="91"/>
      <c r="B8" s="38" t="s">
        <v>1</v>
      </c>
      <c r="C8" s="90">
        <f t="shared" ref="C8:H8" si="0">SUM(C3:C7)</f>
        <v>350</v>
      </c>
      <c r="D8" s="89">
        <f t="shared" si="0"/>
        <v>14.899999999999999</v>
      </c>
      <c r="E8" s="89">
        <f t="shared" si="0"/>
        <v>18.600000000000001</v>
      </c>
      <c r="F8" s="89">
        <f t="shared" si="0"/>
        <v>31.200000000000003</v>
      </c>
      <c r="G8" s="89">
        <f t="shared" si="0"/>
        <v>351.09999999999997</v>
      </c>
      <c r="H8" s="88">
        <f t="shared" si="0"/>
        <v>2</v>
      </c>
      <c r="I8" s="96"/>
      <c r="J8" s="45" t="s">
        <v>1</v>
      </c>
      <c r="K8" s="90">
        <f t="shared" ref="K8:P8" si="1">SUM(K3:K7)</f>
        <v>425</v>
      </c>
      <c r="L8" s="89">
        <f t="shared" si="1"/>
        <v>17.899999999999999</v>
      </c>
      <c r="M8" s="89">
        <f t="shared" si="1"/>
        <v>21.700000000000003</v>
      </c>
      <c r="N8" s="89">
        <f t="shared" si="1"/>
        <v>42</v>
      </c>
      <c r="O8" s="89">
        <f>SUM(O3:O7)</f>
        <v>432.8</v>
      </c>
      <c r="P8" s="88">
        <f t="shared" si="1"/>
        <v>2.5</v>
      </c>
    </row>
    <row r="9" spans="1:16" s="4" customFormat="1" ht="15" customHeight="1" thickBot="1">
      <c r="A9" s="97" t="s">
        <v>10</v>
      </c>
      <c r="B9" s="98"/>
      <c r="C9" s="98"/>
      <c r="D9" s="98"/>
      <c r="E9" s="98"/>
      <c r="F9" s="98"/>
      <c r="G9" s="98"/>
      <c r="H9" s="99"/>
      <c r="I9" s="97" t="s">
        <v>10</v>
      </c>
      <c r="J9" s="98"/>
      <c r="K9" s="98"/>
      <c r="L9" s="98"/>
      <c r="M9" s="98"/>
      <c r="N9" s="98"/>
      <c r="O9" s="98"/>
      <c r="P9" s="99"/>
    </row>
    <row r="10" spans="1:16" s="4" customFormat="1" ht="16.5" customHeight="1">
      <c r="A10" s="9" t="s">
        <v>9</v>
      </c>
      <c r="B10" s="86" t="s">
        <v>39</v>
      </c>
      <c r="C10" s="67">
        <f>'[1]ФРУКТЫ, ОВОЩИ'!$E$14</f>
        <v>100</v>
      </c>
      <c r="D10" s="66">
        <f>'[1]ФРУКТЫ, ОВОЩИ'!$A$32</f>
        <v>0.8</v>
      </c>
      <c r="E10" s="66">
        <f>'[1]ФРУКТЫ, ОВОЩИ'!$C$32</f>
        <v>0.2</v>
      </c>
      <c r="F10" s="66">
        <f>'[1]ФРУКТЫ, ОВОЩИ'!$E$32</f>
        <v>7.5</v>
      </c>
      <c r="G10" s="66">
        <f>'[1]ФРУКТЫ, ОВОЩИ'!$G$32</f>
        <v>38.1</v>
      </c>
      <c r="H10" s="65">
        <v>27</v>
      </c>
      <c r="I10" s="87" t="s">
        <v>9</v>
      </c>
      <c r="J10" s="86" t="s">
        <v>39</v>
      </c>
      <c r="K10" s="67">
        <f>'[1]ФРУКТЫ, ОВОЩИ'!$E$14</f>
        <v>100</v>
      </c>
      <c r="L10" s="66">
        <f>'[1]ФРУКТЫ, ОВОЩИ'!$A$32</f>
        <v>0.8</v>
      </c>
      <c r="M10" s="66">
        <f>'[1]ФРУКТЫ, ОВОЩИ'!$C$32</f>
        <v>0.2</v>
      </c>
      <c r="N10" s="66">
        <f>'[1]ФРУКТЫ, ОВОЩИ'!$E$32</f>
        <v>7.5</v>
      </c>
      <c r="O10" s="66">
        <f>'[1]ФРУКТЫ, ОВОЩИ'!$G$32</f>
        <v>38.1</v>
      </c>
      <c r="P10" s="65">
        <v>27</v>
      </c>
    </row>
    <row r="11" spans="1:16" s="4" customFormat="1">
      <c r="A11" s="40"/>
      <c r="B11" s="45" t="s">
        <v>1</v>
      </c>
      <c r="C11" s="37">
        <f t="shared" ref="C11:H11" si="2">C10</f>
        <v>100</v>
      </c>
      <c r="D11" s="37">
        <f t="shared" si="2"/>
        <v>0.8</v>
      </c>
      <c r="E11" s="37">
        <f t="shared" si="2"/>
        <v>0.2</v>
      </c>
      <c r="F11" s="37">
        <f t="shared" si="2"/>
        <v>7.5</v>
      </c>
      <c r="G11" s="37">
        <f t="shared" si="2"/>
        <v>38.1</v>
      </c>
      <c r="H11" s="85">
        <f t="shared" si="2"/>
        <v>27</v>
      </c>
      <c r="I11" s="40"/>
      <c r="J11" s="45" t="s">
        <v>1</v>
      </c>
      <c r="K11" s="37">
        <f t="shared" ref="K11:P11" si="3">K10</f>
        <v>100</v>
      </c>
      <c r="L11" s="37">
        <f t="shared" si="3"/>
        <v>0.8</v>
      </c>
      <c r="M11" s="37">
        <f t="shared" si="3"/>
        <v>0.2</v>
      </c>
      <c r="N11" s="37">
        <f t="shared" si="3"/>
        <v>7.5</v>
      </c>
      <c r="O11" s="39">
        <f>O10</f>
        <v>38.1</v>
      </c>
      <c r="P11" s="85">
        <f t="shared" si="3"/>
        <v>27</v>
      </c>
    </row>
    <row r="12" spans="1:16" s="4" customFormat="1" ht="15.75" customHeight="1" thickBot="1">
      <c r="A12" s="97" t="s">
        <v>8</v>
      </c>
      <c r="B12" s="98"/>
      <c r="C12" s="98"/>
      <c r="D12" s="98"/>
      <c r="E12" s="98"/>
      <c r="F12" s="98"/>
      <c r="G12" s="98"/>
      <c r="H12" s="99"/>
      <c r="I12" s="97" t="s">
        <v>8</v>
      </c>
      <c r="J12" s="98"/>
      <c r="K12" s="98"/>
      <c r="L12" s="98"/>
      <c r="M12" s="98"/>
      <c r="N12" s="98"/>
      <c r="O12" s="98"/>
      <c r="P12" s="99"/>
    </row>
    <row r="13" spans="1:16" s="4" customFormat="1" ht="16.5" customHeight="1">
      <c r="A13" s="6" t="s">
        <v>43</v>
      </c>
      <c r="B13" s="83" t="s">
        <v>40</v>
      </c>
      <c r="C13" s="82">
        <v>40</v>
      </c>
      <c r="D13" s="81">
        <f>'[1]ФРУКТЫ, ОВОЩИ'!$A$329</f>
        <v>0.4</v>
      </c>
      <c r="E13" s="81">
        <f>'[1]ФРУКТЫ, ОВОЩИ'!$C$329</f>
        <v>3.6</v>
      </c>
      <c r="F13" s="81">
        <f>'[1]ФРУКТЫ, ОВОЩИ'!$E$329</f>
        <v>3.6</v>
      </c>
      <c r="G13" s="81">
        <f>'[1]ФРУКТЫ, ОВОЩИ'!$G$329</f>
        <v>49</v>
      </c>
      <c r="H13" s="84">
        <v>0.7</v>
      </c>
      <c r="I13" s="6" t="s">
        <v>46</v>
      </c>
      <c r="J13" s="83" t="s">
        <v>40</v>
      </c>
      <c r="K13" s="82">
        <v>50</v>
      </c>
      <c r="L13" s="81">
        <f>'[1]ФРУКТЫ, ОВОЩИ'!$W$329</f>
        <v>0.5</v>
      </c>
      <c r="M13" s="81">
        <f>'[1]ФРУКТЫ, ОВОЩИ'!$Y$329</f>
        <v>4.5</v>
      </c>
      <c r="N13" s="81">
        <f>'[1]ФРУКТЫ, ОВОЩИ'!$AA$329</f>
        <v>4.5</v>
      </c>
      <c r="O13" s="81">
        <f>'[1]ФРУКТЫ, ОВОЩИ'!$AC$329</f>
        <v>61.3</v>
      </c>
      <c r="P13" s="80">
        <v>0.9</v>
      </c>
    </row>
    <row r="14" spans="1:16" s="4" customFormat="1" ht="16.5" customHeight="1">
      <c r="A14" s="17" t="s">
        <v>30</v>
      </c>
      <c r="B14" s="36" t="s">
        <v>28</v>
      </c>
      <c r="C14" s="22">
        <f>[1]СУПЫ!$E$54</f>
        <v>180</v>
      </c>
      <c r="D14" s="33">
        <f>[1]СУПЫ!$A$72</f>
        <v>1.3</v>
      </c>
      <c r="E14" s="33">
        <f>[1]СУПЫ!$C$72</f>
        <v>2.8</v>
      </c>
      <c r="F14" s="33">
        <f>[1]СУПЫ!$E$72</f>
        <v>5.6</v>
      </c>
      <c r="G14" s="33">
        <f>[1]СУПЫ!$G$72</f>
        <v>53.1</v>
      </c>
      <c r="H14" s="32">
        <v>4</v>
      </c>
      <c r="I14" s="17" t="s">
        <v>29</v>
      </c>
      <c r="J14" s="36" t="s">
        <v>28</v>
      </c>
      <c r="K14" s="22">
        <f>[1]СУПЫ!$P$54</f>
        <v>200</v>
      </c>
      <c r="L14" s="22">
        <f>[1]СУПЫ!$L$72</f>
        <v>1.4</v>
      </c>
      <c r="M14" s="22">
        <f>[1]СУПЫ!$N$72</f>
        <v>3.1</v>
      </c>
      <c r="N14" s="22">
        <f>[1]СУПЫ!$P$72</f>
        <v>6.2</v>
      </c>
      <c r="O14" s="22">
        <f>[1]СУПЫ!$R$72</f>
        <v>59</v>
      </c>
      <c r="P14" s="31">
        <v>4.4000000000000004</v>
      </c>
    </row>
    <row r="15" spans="1:16" s="4" customFormat="1" ht="16.5" customHeight="1">
      <c r="A15" s="19" t="s">
        <v>35</v>
      </c>
      <c r="B15" s="79" t="s">
        <v>34</v>
      </c>
      <c r="C15" s="26">
        <f>'[1]МЯСО, РЫБА'!$E$100</f>
        <v>60</v>
      </c>
      <c r="D15" s="24">
        <f>'[1]МЯСО, РЫБА'!$A$118</f>
        <v>8.9</v>
      </c>
      <c r="E15" s="24">
        <f>'[1]МЯСО, РЫБА'!$C$118</f>
        <v>7.4</v>
      </c>
      <c r="F15" s="24">
        <f>'[1]МЯСО, РЫБА'!$E$118</f>
        <v>11.7</v>
      </c>
      <c r="G15" s="24">
        <f>'[1]МЯСО, РЫБА'!$G$118</f>
        <v>149.1</v>
      </c>
      <c r="H15" s="23">
        <v>0.1</v>
      </c>
      <c r="I15" s="19" t="s">
        <v>47</v>
      </c>
      <c r="J15" s="79" t="s">
        <v>34</v>
      </c>
      <c r="K15" s="34">
        <f>'[1]МЯСО, РЫБА'!$P$100</f>
        <v>70</v>
      </c>
      <c r="L15" s="78">
        <f>'[1]МЯСО, РЫБА'!$L$118</f>
        <v>10.4</v>
      </c>
      <c r="M15" s="78">
        <f>'[1]МЯСО, РЫБА'!$N$118</f>
        <v>8.6</v>
      </c>
      <c r="N15" s="78">
        <f>'[1]МЯСО, РЫБА'!$P$118</f>
        <v>13.7</v>
      </c>
      <c r="O15" s="78">
        <f>'[1]МЯСО, РЫБА'!$R$118</f>
        <v>174</v>
      </c>
      <c r="P15" s="77">
        <v>0.1</v>
      </c>
    </row>
    <row r="16" spans="1:16" s="4" customFormat="1" ht="16.5" customHeight="1">
      <c r="A16" s="19" t="s">
        <v>27</v>
      </c>
      <c r="B16" s="35" t="s">
        <v>25</v>
      </c>
      <c r="C16" s="20">
        <f>[1]СОУСА!$E$14</f>
        <v>25</v>
      </c>
      <c r="D16" s="33">
        <f>[1]СОУСА!$A$33</f>
        <v>0.3</v>
      </c>
      <c r="E16" s="33">
        <f>[1]СОУСА!$C$33</f>
        <v>0.6</v>
      </c>
      <c r="F16" s="33">
        <f>[1]СОУСА!$E$33</f>
        <v>2.4</v>
      </c>
      <c r="G16" s="33">
        <f>[1]СОУСА!$G$33</f>
        <v>16.600000000000001</v>
      </c>
      <c r="H16" s="32">
        <v>0.2</v>
      </c>
      <c r="I16" s="19" t="s">
        <v>26</v>
      </c>
      <c r="J16" s="35" t="s">
        <v>25</v>
      </c>
      <c r="K16" s="34">
        <f>[1]СОУСА!$P$14</f>
        <v>30</v>
      </c>
      <c r="L16" s="33">
        <f>[1]СОУСА!$L$33</f>
        <v>0.36</v>
      </c>
      <c r="M16" s="33">
        <f>[1]СОУСА!$N$33</f>
        <v>0.72</v>
      </c>
      <c r="N16" s="33">
        <f>[1]СОУСА!$P$33</f>
        <v>2.88</v>
      </c>
      <c r="O16" s="33">
        <f>[1]СОУСА!$R$33</f>
        <v>19.920000000000002</v>
      </c>
      <c r="P16" s="32">
        <v>0.2</v>
      </c>
    </row>
    <row r="17" spans="1:16" s="4" customFormat="1" ht="16.5" customHeight="1">
      <c r="A17" s="6" t="s">
        <v>33</v>
      </c>
      <c r="B17" s="76" t="s">
        <v>31</v>
      </c>
      <c r="C17" s="29">
        <f>[1]ГАРНИРЫ!$E$232</f>
        <v>110</v>
      </c>
      <c r="D17" s="28">
        <f>[1]ГАРНИРЫ!$A$250</f>
        <v>1.4</v>
      </c>
      <c r="E17" s="28">
        <f>[1]ГАРНИРЫ!$C$250</f>
        <v>5.0999999999999996</v>
      </c>
      <c r="F17" s="28">
        <f>[1]ГАРНИРЫ!$E$250</f>
        <v>28.2</v>
      </c>
      <c r="G17" s="33">
        <f>[1]ГАРНИРЫ!$G$250</f>
        <v>164.9</v>
      </c>
      <c r="H17" s="32">
        <v>0</v>
      </c>
      <c r="I17" s="6" t="s">
        <v>32</v>
      </c>
      <c r="J17" s="76" t="s">
        <v>31</v>
      </c>
      <c r="K17" s="22">
        <f>[1]ГАРНИРЫ!$P$232</f>
        <v>150</v>
      </c>
      <c r="L17" s="33">
        <f>[1]ГАРНИРЫ!$L$250</f>
        <v>1.9</v>
      </c>
      <c r="M17" s="33">
        <f>[1]ГАРНИРЫ!$N$250</f>
        <v>6.9</v>
      </c>
      <c r="N17" s="33">
        <f>[1]ГАРНИРЫ!$P$250</f>
        <v>38.5</v>
      </c>
      <c r="O17" s="33">
        <f>[1]ГАРНИРЫ!$R$250</f>
        <v>224.8</v>
      </c>
      <c r="P17" s="32">
        <v>0</v>
      </c>
    </row>
    <row r="18" spans="1:16" s="4" customFormat="1" ht="16.5" customHeight="1">
      <c r="A18" s="75" t="s">
        <v>21</v>
      </c>
      <c r="B18" s="18" t="s">
        <v>20</v>
      </c>
      <c r="C18" s="5">
        <f>[1]НАПИТКИ!$E$225</f>
        <v>150</v>
      </c>
      <c r="D18" s="5">
        <f>[1]НАПИТКИ!$A$243</f>
        <v>1.5</v>
      </c>
      <c r="E18" s="5">
        <f>[1]НАПИТКИ!$C$243</f>
        <v>0.2</v>
      </c>
      <c r="F18" s="5">
        <f>[1]НАПИТКИ!$E$243</f>
        <v>2.8</v>
      </c>
      <c r="G18" s="5">
        <f>[1]НАПИТКИ!$G$243</f>
        <v>18.7</v>
      </c>
      <c r="H18" s="74">
        <v>6</v>
      </c>
      <c r="I18" s="75" t="s">
        <v>21</v>
      </c>
      <c r="J18" s="18" t="s">
        <v>20</v>
      </c>
      <c r="K18" s="5">
        <f>[1]НАПИТКИ!$E$225</f>
        <v>150</v>
      </c>
      <c r="L18" s="5">
        <f>[1]НАПИТКИ!$A$243</f>
        <v>1.5</v>
      </c>
      <c r="M18" s="5">
        <f>[1]НАПИТКИ!$C$243</f>
        <v>0.2</v>
      </c>
      <c r="N18" s="5">
        <f>[1]НАПИТКИ!$E$243</f>
        <v>2.8</v>
      </c>
      <c r="O18" s="5">
        <f>[1]НАПИТКИ!$G$243</f>
        <v>18.7</v>
      </c>
      <c r="P18" s="74">
        <v>6</v>
      </c>
    </row>
    <row r="19" spans="1:16" s="4" customFormat="1" ht="16.5" customHeight="1">
      <c r="A19" s="14" t="s">
        <v>7</v>
      </c>
      <c r="B19" s="13" t="s">
        <v>5</v>
      </c>
      <c r="C19" s="12">
        <f>'[1]ГАСТРОНОМИЯ, ВЫПЕЧКА'!$AA$14</f>
        <v>20</v>
      </c>
      <c r="D19" s="11">
        <f>'[1]ГАСТРОНОМИЯ, ВЫПЕЧКА'!$W$32</f>
        <v>1.6</v>
      </c>
      <c r="E19" s="11">
        <f>'[1]ГАСТРОНОМИЯ, ВЫПЕЧКА'!$Y$32</f>
        <v>0.2</v>
      </c>
      <c r="F19" s="11">
        <f>'[1]ГАСТРОНОМИЯ, ВЫПЕЧКА'!$AA$32</f>
        <v>10.199999999999999</v>
      </c>
      <c r="G19" s="11">
        <f>'[1]ГАСТРОНОМИЯ, ВЫПЕЧКА'!$AC$32</f>
        <v>49</v>
      </c>
      <c r="H19" s="10">
        <v>0</v>
      </c>
      <c r="I19" s="25" t="s">
        <v>6</v>
      </c>
      <c r="J19" s="13" t="s">
        <v>5</v>
      </c>
      <c r="K19" s="12">
        <f>'[1]ГАСТРОНОМИЯ, ВЫПЕЧКА'!$AL$14</f>
        <v>30</v>
      </c>
      <c r="L19" s="11">
        <f>'[1]ГАСТРОНОМИЯ, ВЫПЕЧКА'!$AH$32</f>
        <v>2.4</v>
      </c>
      <c r="M19" s="11">
        <f>'[1]ГАСТРОНОМИЯ, ВЫПЕЧКА'!$AJ$32</f>
        <v>0.3</v>
      </c>
      <c r="N19" s="11">
        <f>'[1]ГАСТРОНОМИЯ, ВЫПЕЧКА'!$AL$32</f>
        <v>15.3</v>
      </c>
      <c r="O19" s="11">
        <f>'[1]ГАСТРОНОМИЯ, ВЫПЕЧКА'!$AN$32</f>
        <v>73.5</v>
      </c>
      <c r="P19" s="10">
        <v>0</v>
      </c>
    </row>
    <row r="20" spans="1:16" s="4" customFormat="1" ht="16.5" customHeight="1">
      <c r="A20" s="9" t="s">
        <v>38</v>
      </c>
      <c r="B20" s="8" t="s">
        <v>3</v>
      </c>
      <c r="C20" s="7">
        <v>15</v>
      </c>
      <c r="D20" s="24">
        <f>'[1]ГАСТРОНОМИЯ, ВЫПЕЧКА'!$L$75</f>
        <v>0.8</v>
      </c>
      <c r="E20" s="24">
        <f>'[1]ГАСТРОНОМИЯ, ВЫПЕЧКА'!$N$75</f>
        <v>0.2</v>
      </c>
      <c r="F20" s="24">
        <f>'[1]ГАСТРОНОМИЯ, ВЫПЕЧКА'!$P$75</f>
        <v>7.4</v>
      </c>
      <c r="G20" s="24">
        <f>'[1]ГАСТРОНОМИЯ, ВЫПЕЧКА'!$R$75</f>
        <v>32.1</v>
      </c>
      <c r="H20" s="23">
        <v>0</v>
      </c>
      <c r="I20" s="9" t="s">
        <v>4</v>
      </c>
      <c r="J20" s="8" t="s">
        <v>3</v>
      </c>
      <c r="K20" s="7">
        <f>'[1]ГАСТРОНОМИЯ, ВЫПЕЧКА'!$AA$57</f>
        <v>20</v>
      </c>
      <c r="L20" s="24">
        <f>'[1]ГАСТРОНОМИЯ, ВЫПЕЧКА'!$W$75</f>
        <v>1</v>
      </c>
      <c r="M20" s="24">
        <f>'[1]ГАСТРОНОМИЯ, ВЫПЕЧКА'!$Y$75</f>
        <v>0.2</v>
      </c>
      <c r="N20" s="24">
        <f>'[1]ГАСТРОНОМИЯ, ВЫПЕЧКА'!$AA$75</f>
        <v>9.8000000000000007</v>
      </c>
      <c r="O20" s="24">
        <f>'[1]ГАСТРОНОМИЯ, ВЫПЕЧКА'!$AC$75</f>
        <v>42.8</v>
      </c>
      <c r="P20" s="23">
        <v>0</v>
      </c>
    </row>
    <row r="21" spans="1:16" s="4" customFormat="1">
      <c r="A21" s="73"/>
      <c r="B21" s="72" t="s">
        <v>1</v>
      </c>
      <c r="C21" s="71">
        <f t="shared" ref="C21:H21" si="4">SUM(C13:C20)</f>
        <v>600</v>
      </c>
      <c r="D21" s="70">
        <f t="shared" si="4"/>
        <v>16.200000000000003</v>
      </c>
      <c r="E21" s="70">
        <f t="shared" si="4"/>
        <v>20.099999999999998</v>
      </c>
      <c r="F21" s="70">
        <f t="shared" si="4"/>
        <v>71.900000000000006</v>
      </c>
      <c r="G21" s="70">
        <f t="shared" si="4"/>
        <v>532.5</v>
      </c>
      <c r="H21" s="69">
        <f t="shared" si="4"/>
        <v>11</v>
      </c>
      <c r="I21" s="73"/>
      <c r="J21" s="72" t="s">
        <v>1</v>
      </c>
      <c r="K21" s="71">
        <f t="shared" ref="K21:P21" si="5">SUM(K13:K20)</f>
        <v>700</v>
      </c>
      <c r="L21" s="70">
        <f t="shared" si="5"/>
        <v>19.46</v>
      </c>
      <c r="M21" s="70">
        <f t="shared" si="5"/>
        <v>24.52</v>
      </c>
      <c r="N21" s="70">
        <f t="shared" si="5"/>
        <v>93.679999999999993</v>
      </c>
      <c r="O21" s="70">
        <f>SUM(O13:O20)</f>
        <v>674.02</v>
      </c>
      <c r="P21" s="69">
        <f t="shared" si="5"/>
        <v>11.600000000000001</v>
      </c>
    </row>
    <row r="22" spans="1:16" s="4" customFormat="1" ht="15.75" customHeight="1" thickBot="1">
      <c r="A22" s="109" t="s">
        <v>2</v>
      </c>
      <c r="B22" s="110"/>
      <c r="C22" s="110"/>
      <c r="D22" s="110"/>
      <c r="E22" s="110"/>
      <c r="F22" s="110"/>
      <c r="G22" s="110"/>
      <c r="H22" s="111"/>
      <c r="I22" s="109" t="s">
        <v>2</v>
      </c>
      <c r="J22" s="110"/>
      <c r="K22" s="110"/>
      <c r="L22" s="110"/>
      <c r="M22" s="110"/>
      <c r="N22" s="110"/>
      <c r="O22" s="110"/>
      <c r="P22" s="111"/>
    </row>
    <row r="23" spans="1:16" s="4" customFormat="1" ht="16.5" customHeight="1">
      <c r="A23" s="30" t="s">
        <v>44</v>
      </c>
      <c r="B23" s="68" t="s">
        <v>41</v>
      </c>
      <c r="C23" s="67" t="str">
        <f>'[1]ЯЙЦО, ТВОРОГ, ЗАПЕКАНКИ'!$E$230</f>
        <v>90/20</v>
      </c>
      <c r="D23" s="66">
        <f>'[1]ЯЙЦО, ТВОРОГ, ЗАПЕКАНКИ'!$A$249</f>
        <v>16</v>
      </c>
      <c r="E23" s="66">
        <f>'[1]ЯЙЦО, ТВОРОГ, ЗАПЕКАНКИ'!$C$249</f>
        <v>4.8</v>
      </c>
      <c r="F23" s="66">
        <f>'[1]ЯЙЦО, ТВОРОГ, ЗАПЕКАНКИ'!$E$249</f>
        <v>32.5</v>
      </c>
      <c r="G23" s="66">
        <f>'[1]ЯЙЦО, ТВОРОГ, ЗАПЕКАНКИ'!$G$249</f>
        <v>236.3</v>
      </c>
      <c r="H23" s="65">
        <v>0.56000000000000005</v>
      </c>
      <c r="I23" s="30" t="s">
        <v>45</v>
      </c>
      <c r="J23" s="68" t="s">
        <v>41</v>
      </c>
      <c r="K23" s="67" t="str">
        <f>'[1]ЯЙЦО, ТВОРОГ, ЗАПЕКАНКИ'!$P$230</f>
        <v>100/25</v>
      </c>
      <c r="L23" s="66">
        <f>'[1]ЯЙЦО, ТВОРОГ, ЗАПЕКАНКИ'!$L$249</f>
        <v>18</v>
      </c>
      <c r="M23" s="66">
        <f>'[1]ЯЙЦО, ТВОРОГ, ЗАПЕКАНКИ'!$N$249</f>
        <v>5.5</v>
      </c>
      <c r="N23" s="66">
        <f>'[1]ЯЙЦО, ТВОРОГ, ЗАПЕКАНКИ'!$P$249</f>
        <v>37.700000000000003</v>
      </c>
      <c r="O23" s="66">
        <f>'[1]ЯЙЦО, ТВОРОГ, ЗАПЕКАНКИ'!$R$249</f>
        <v>271.39999999999998</v>
      </c>
      <c r="P23" s="65">
        <v>0.65</v>
      </c>
    </row>
    <row r="24" spans="1:16" s="4" customFormat="1" ht="16.5" hidden="1" customHeight="1">
      <c r="A24" s="64"/>
      <c r="B24" s="13"/>
      <c r="C24" s="12"/>
      <c r="D24" s="11"/>
      <c r="E24" s="11"/>
      <c r="F24" s="11"/>
      <c r="G24" s="11"/>
      <c r="H24" s="10"/>
      <c r="I24" s="64"/>
      <c r="J24" s="13"/>
      <c r="K24" s="12"/>
      <c r="L24" s="11"/>
      <c r="M24" s="11"/>
      <c r="N24" s="11"/>
      <c r="O24" s="11"/>
      <c r="P24" s="10"/>
    </row>
    <row r="25" spans="1:16" s="4" customFormat="1" ht="16.5" customHeight="1">
      <c r="A25" s="21" t="s">
        <v>16</v>
      </c>
      <c r="B25" s="16" t="s">
        <v>14</v>
      </c>
      <c r="C25" s="7">
        <f>[1]НАПИТКИ!$E$137</f>
        <v>150</v>
      </c>
      <c r="D25" s="44">
        <f>[1]НАПИТКИ!$A$155</f>
        <v>2.1</v>
      </c>
      <c r="E25" s="44">
        <f>[1]НАПИТКИ!$C$155</f>
        <v>0.03</v>
      </c>
      <c r="F25" s="44">
        <f>[1]НАПИТКИ!$E$155</f>
        <v>14.9</v>
      </c>
      <c r="G25" s="44">
        <f>[1]НАПИТКИ!$G$155</f>
        <v>67.900000000000006</v>
      </c>
      <c r="H25" s="43">
        <v>0.8</v>
      </c>
      <c r="I25" s="21" t="s">
        <v>15</v>
      </c>
      <c r="J25" s="16" t="s">
        <v>14</v>
      </c>
      <c r="K25" s="7">
        <f>[1]НАПИТКИ!$P$137</f>
        <v>180</v>
      </c>
      <c r="L25" s="42">
        <f>[1]НАПИТКИ!$L$155</f>
        <v>2.5</v>
      </c>
      <c r="M25" s="42">
        <f>[1]НАПИТКИ!$N$155</f>
        <v>3.5999999999999997E-2</v>
      </c>
      <c r="N25" s="42">
        <f>[1]НАПИТКИ!$P$155</f>
        <v>17.899999999999999</v>
      </c>
      <c r="O25" s="42">
        <f>[1]НАПИТКИ!$R$155</f>
        <v>81.5</v>
      </c>
      <c r="P25" s="41">
        <v>0.9</v>
      </c>
    </row>
    <row r="26" spans="1:16" s="4" customFormat="1" ht="17.25" customHeight="1" thickBot="1">
      <c r="A26" s="63"/>
      <c r="B26" s="60" t="s">
        <v>1</v>
      </c>
      <c r="C26" s="59">
        <f>SUM(C23:C25)+110</f>
        <v>260</v>
      </c>
      <c r="D26" s="58">
        <f t="shared" ref="D26:H26" si="6">SUM(D23:D25)</f>
        <v>18.100000000000001</v>
      </c>
      <c r="E26" s="58">
        <f t="shared" si="6"/>
        <v>4.83</v>
      </c>
      <c r="F26" s="58">
        <f t="shared" si="6"/>
        <v>47.4</v>
      </c>
      <c r="G26" s="58">
        <f t="shared" si="6"/>
        <v>304.20000000000005</v>
      </c>
      <c r="H26" s="62">
        <f t="shared" si="6"/>
        <v>1.36</v>
      </c>
      <c r="I26" s="61"/>
      <c r="J26" s="60" t="s">
        <v>1</v>
      </c>
      <c r="K26" s="59">
        <f>SUM(K23:K25)+125</f>
        <v>305</v>
      </c>
      <c r="L26" s="58">
        <f t="shared" ref="L26:P26" si="7">SUM(L23:L25)</f>
        <v>20.5</v>
      </c>
      <c r="M26" s="58">
        <f t="shared" si="7"/>
        <v>5.5359999999999996</v>
      </c>
      <c r="N26" s="58">
        <f t="shared" si="7"/>
        <v>55.6</v>
      </c>
      <c r="O26" s="58">
        <f>SUM(O23:O25)</f>
        <v>352.9</v>
      </c>
      <c r="P26" s="57">
        <f t="shared" si="7"/>
        <v>1.55</v>
      </c>
    </row>
    <row r="27" spans="1:16" s="4" customFormat="1" ht="16.5" customHeight="1" thickBot="1">
      <c r="A27" s="56"/>
      <c r="B27" s="55" t="s">
        <v>0</v>
      </c>
      <c r="C27" s="54">
        <f t="shared" ref="C27:H27" si="8">C8+C11+C21+C26</f>
        <v>1310</v>
      </c>
      <c r="D27" s="53">
        <f t="shared" si="8"/>
        <v>50</v>
      </c>
      <c r="E27" s="53">
        <f t="shared" si="8"/>
        <v>43.73</v>
      </c>
      <c r="F27" s="53">
        <f t="shared" si="8"/>
        <v>158</v>
      </c>
      <c r="G27" s="53">
        <f t="shared" si="8"/>
        <v>1225.9000000000001</v>
      </c>
      <c r="H27" s="52">
        <f t="shared" si="8"/>
        <v>41.36</v>
      </c>
      <c r="I27" s="51"/>
      <c r="J27" s="50" t="s">
        <v>0</v>
      </c>
      <c r="K27" s="49">
        <f t="shared" ref="K27:P27" si="9">K8+K11+K21+K26</f>
        <v>1530</v>
      </c>
      <c r="L27" s="48">
        <f t="shared" si="9"/>
        <v>58.66</v>
      </c>
      <c r="M27" s="48">
        <f t="shared" si="9"/>
        <v>51.956000000000003</v>
      </c>
      <c r="N27" s="48">
        <f t="shared" si="9"/>
        <v>198.78</v>
      </c>
      <c r="O27" s="48">
        <f>O8+O11+O21+O26</f>
        <v>1497.8200000000002</v>
      </c>
      <c r="P27" s="47">
        <f t="shared" si="9"/>
        <v>42.65</v>
      </c>
    </row>
  </sheetData>
  <mergeCells count="10">
    <mergeCell ref="A22:H22"/>
    <mergeCell ref="I22:P22"/>
    <mergeCell ref="A1:H1"/>
    <mergeCell ref="A12:H12"/>
    <mergeCell ref="I1:P1"/>
    <mergeCell ref="A2:H2"/>
    <mergeCell ref="I2:P2"/>
    <mergeCell ref="A9:H9"/>
    <mergeCell ref="I9:P9"/>
    <mergeCell ref="I12:P12"/>
  </mergeCells>
  <pageMargins left="0.78740157480314965" right="0.39370078740157483" top="0.39370078740157483" bottom="0.39370078740157483" header="0.51181102362204722" footer="0.51181102362204722"/>
  <pageSetup paperSize="9" scale="1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РАСЧЕТ Ккал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2024-10-29T12:23:13Z</cp:lastPrinted>
  <dcterms:created xsi:type="dcterms:W3CDTF">2024-07-01T13:46:31Z</dcterms:created>
  <dcterms:modified xsi:type="dcterms:W3CDTF">2025-10-27T07:37:24Z</dcterms:modified>
</cp:coreProperties>
</file>